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Report" sheetId="2" r:id="rId1"/>
    <sheet name="Sheet2" sheetId="5" r:id="rId2"/>
    <sheet name="Fixed Assets Annexure" sheetId="1" r:id="rId3"/>
    <sheet name="Sheet3" sheetId="3" state="hidden" r:id="rId4"/>
  </sheets>
  <definedNames>
    <definedName name="_xlnm._FilterDatabase" localSheetId="2" hidden="1">'Fixed Assets Annexure'!$B$3:$E$48</definedName>
    <definedName name="_xlnm.Print_Area" localSheetId="0">Report!$A$1:$I$25</definedName>
  </definedNames>
  <calcPr calcId="124519"/>
  <pivotCaches>
    <pivotCache cacheId="0" r:id="rId5"/>
  </pivotCaches>
</workbook>
</file>

<file path=xl/calcChain.xml><?xml version="1.0" encoding="utf-8"?>
<calcChain xmlns="http://schemas.openxmlformats.org/spreadsheetml/2006/main">
  <c r="D20" i="2"/>
  <c r="D18"/>
  <c r="D15"/>
  <c r="D47" i="1" l="1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8"/>
  <c r="D17"/>
  <c r="D16"/>
  <c r="D15"/>
  <c r="D14"/>
  <c r="D13"/>
  <c r="D12"/>
  <c r="D19" i="2" l="1"/>
  <c r="D16"/>
  <c r="D17"/>
  <c r="D21" l="1"/>
</calcChain>
</file>

<file path=xl/sharedStrings.xml><?xml version="1.0" encoding="utf-8"?>
<sst xmlns="http://schemas.openxmlformats.org/spreadsheetml/2006/main" count="120" uniqueCount="66">
  <si>
    <t>Location</t>
  </si>
  <si>
    <t>Description</t>
  </si>
  <si>
    <t>Qty</t>
  </si>
  <si>
    <t>Asset Type</t>
  </si>
  <si>
    <t>Chair</t>
  </si>
  <si>
    <t>Computer &amp; equipments</t>
  </si>
  <si>
    <t>Office Equipment</t>
  </si>
  <si>
    <t>Keyboard</t>
  </si>
  <si>
    <t>Cupboard</t>
  </si>
  <si>
    <t>Printer</t>
  </si>
  <si>
    <t>Table</t>
  </si>
  <si>
    <t>P.C</t>
  </si>
  <si>
    <t>Building</t>
  </si>
  <si>
    <t>Plant &amp; Machinery</t>
  </si>
  <si>
    <t>Furniture &amp; Fixture</t>
  </si>
  <si>
    <t xml:space="preserve">Fixed Asset Summary </t>
  </si>
  <si>
    <t>Asset type</t>
  </si>
  <si>
    <t>Count</t>
  </si>
  <si>
    <t>Computer &amp; Equipments</t>
  </si>
  <si>
    <t>Vehicle</t>
  </si>
  <si>
    <t>Total</t>
  </si>
  <si>
    <t>Pandit Automotive Pvt. Limited</t>
  </si>
  <si>
    <t>Report of Physical verification of Stock And Fixed Asset</t>
  </si>
  <si>
    <t>Telephone  1*10</t>
  </si>
  <si>
    <t>Tube   1*4</t>
  </si>
  <si>
    <t>Camera  1*1</t>
  </si>
  <si>
    <t>CCTV 1*4</t>
  </si>
  <si>
    <t>AC  1*2</t>
  </si>
  <si>
    <t>1.5*2.5</t>
  </si>
  <si>
    <t>Drawer   1.5*3</t>
  </si>
  <si>
    <t>Watch</t>
  </si>
  <si>
    <t>Table with Glass</t>
  </si>
  <si>
    <t>Plastic Chair</t>
  </si>
  <si>
    <t>Water Filter</t>
  </si>
  <si>
    <t xml:space="preserve">Telephone </t>
  </si>
  <si>
    <t>AC</t>
  </si>
  <si>
    <t>Camera</t>
  </si>
  <si>
    <t>Wooden Cupboard</t>
  </si>
  <si>
    <t>Cash Deposite Machine</t>
  </si>
  <si>
    <t xml:space="preserve">Sofa </t>
  </si>
  <si>
    <t xml:space="preserve">Table Chair </t>
  </si>
  <si>
    <t>Projecter</t>
  </si>
  <si>
    <t>Water Tank</t>
  </si>
  <si>
    <t>Rack 2*5.5 \5.5*3.5</t>
  </si>
  <si>
    <t>Rack  1*11</t>
  </si>
  <si>
    <t>Cupboard   4*2.5</t>
  </si>
  <si>
    <t>Table   1*8  Size 3*2</t>
  </si>
  <si>
    <t>Halogen Square Size 1.5*1.5</t>
  </si>
  <si>
    <t>Godgrej Cupboard</t>
  </si>
  <si>
    <t>Cash Counter</t>
  </si>
  <si>
    <t>Sitting Chair</t>
  </si>
  <si>
    <t>Cupboard  Size   4*2</t>
  </si>
  <si>
    <t>Accessories Room</t>
  </si>
  <si>
    <t>Office Room</t>
  </si>
  <si>
    <t>-</t>
  </si>
  <si>
    <t>Cupboard   1*5</t>
  </si>
  <si>
    <t>Grand Total</t>
  </si>
  <si>
    <t xml:space="preserve"> </t>
  </si>
  <si>
    <t>Tube Light</t>
  </si>
  <si>
    <t>Godgrej locker</t>
  </si>
  <si>
    <t>Inbuilt Furniture Size 18*6</t>
  </si>
  <si>
    <t>Location and Address of property :  Showroom no. 1,2,3,4,5,6,41,42, &amp; 43, Upper Ground floor, b wing ,  4700,</t>
  </si>
  <si>
    <t xml:space="preserve">                                                                          Village Pimpri Waghere, Pune-411018</t>
  </si>
  <si>
    <t>Pimpri</t>
  </si>
  <si>
    <t xml:space="preserve">                                                                          (Highway Side), Jewel of Pimpri, S. No. 209B/4, CTS no. 4700</t>
  </si>
  <si>
    <t>Date of  Verification                             :  10/10/2018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</si>
</sst>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4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sz val="16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2" fillId="2" borderId="1" xfId="0" applyFont="1" applyFill="1" applyBorder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2" fontId="2" fillId="2" borderId="1" xfId="0" applyNumberFormat="1" applyFont="1" applyFill="1" applyBorder="1" applyAlignment="1">
      <alignment horizontal="center"/>
    </xf>
    <xf numFmtId="0" fontId="2" fillId="2" borderId="8" xfId="0" applyFont="1" applyFill="1" applyBorder="1"/>
    <xf numFmtId="0" fontId="0" fillId="2" borderId="0" xfId="0" applyFill="1" applyAlignment="1">
      <alignment horizontal="left"/>
    </xf>
    <xf numFmtId="0" fontId="0" fillId="0" borderId="1" xfId="0" applyBorder="1"/>
    <xf numFmtId="0" fontId="2" fillId="2" borderId="1" xfId="0" applyNumberFormat="1" applyFont="1" applyFill="1" applyBorder="1" applyAlignment="1">
      <alignment horizontal="right"/>
    </xf>
    <xf numFmtId="0" fontId="5" fillId="0" borderId="1" xfId="0" applyFont="1" applyBorder="1"/>
    <xf numFmtId="0" fontId="2" fillId="0" borderId="1" xfId="0" applyFont="1" applyFill="1" applyBorder="1"/>
    <xf numFmtId="0" fontId="0" fillId="0" borderId="0" xfId="0" pivotButton="1"/>
    <xf numFmtId="0" fontId="0" fillId="0" borderId="0" xfId="0" applyNumberFormat="1"/>
    <xf numFmtId="0" fontId="6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420.754664699074" createdVersion="3" refreshedVersion="3" minRefreshableVersion="3" recordCount="47">
  <cacheSource type="worksheet">
    <worksheetSource ref="B3:E48" sheet="Fixed Assets Annexure"/>
  </cacheSource>
  <cacheFields count="4">
    <cacheField name="Location" numFmtId="0">
      <sharedItems containsBlank="1"/>
    </cacheField>
    <cacheField name="Description" numFmtId="0">
      <sharedItems containsBlank="1"/>
    </cacheField>
    <cacheField name="Qty" numFmtId="0">
      <sharedItems containsString="0" containsBlank="1" containsNumber="1" containsInteger="1" minValue="1" maxValue="15" count="11">
        <n v="1"/>
        <n v="10"/>
        <n v="11"/>
        <m/>
        <n v="4"/>
        <n v="2"/>
        <n v="8"/>
        <n v="5"/>
        <n v="3"/>
        <n v="15"/>
        <n v="6"/>
      </sharedItems>
    </cacheField>
    <cacheField name="Asset Type" numFmtId="0">
      <sharedItems count="6">
        <s v="Building"/>
        <s v="Office Equipment"/>
        <s v="Furniture &amp; Fixture"/>
        <s v="-"/>
        <s v="Computer &amp; equipments"/>
        <s v="Plant &amp; Machinery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">
  <r>
    <s v="Accessories Room"/>
    <m/>
    <x v="0"/>
    <x v="0"/>
  </r>
  <r>
    <m/>
    <s v="Telephone  1*10"/>
    <x v="1"/>
    <x v="1"/>
  </r>
  <r>
    <m/>
    <s v="Rack  1*11"/>
    <x v="2"/>
    <x v="2"/>
  </r>
  <r>
    <m/>
    <s v="Rack 2*5.5 \5.5*3.5"/>
    <x v="0"/>
    <x v="2"/>
  </r>
  <r>
    <m/>
    <m/>
    <x v="3"/>
    <x v="3"/>
  </r>
  <r>
    <m/>
    <s v="Cupboard   4*2.5"/>
    <x v="0"/>
    <x v="2"/>
  </r>
  <r>
    <m/>
    <s v="Tube   1*4"/>
    <x v="4"/>
    <x v="1"/>
  </r>
  <r>
    <m/>
    <s v="Camera  1*1"/>
    <x v="0"/>
    <x v="1"/>
  </r>
  <r>
    <s v="Office Room"/>
    <m/>
    <x v="3"/>
    <x v="3"/>
  </r>
  <r>
    <m/>
    <s v="CCTV 1*4"/>
    <x v="4"/>
    <x v="1"/>
  </r>
  <r>
    <m/>
    <s v="AC  1*2"/>
    <x v="5"/>
    <x v="2"/>
  </r>
  <r>
    <m/>
    <s v="Table   1*8  Size 3*2"/>
    <x v="6"/>
    <x v="2"/>
  </r>
  <r>
    <m/>
    <s v="Cupboard   1*5"/>
    <x v="7"/>
    <x v="2"/>
  </r>
  <r>
    <m/>
    <s v="1.5*2.5"/>
    <x v="8"/>
    <x v="1"/>
  </r>
  <r>
    <m/>
    <m/>
    <x v="3"/>
    <x v="3"/>
  </r>
  <r>
    <m/>
    <s v="Drawer   1.5*3"/>
    <x v="5"/>
    <x v="2"/>
  </r>
  <r>
    <m/>
    <s v="Cupboard  Size   4*2"/>
    <x v="0"/>
    <x v="2"/>
  </r>
  <r>
    <m/>
    <s v="InBuilt Furniture Size 18*6"/>
    <x v="0"/>
    <x v="2"/>
  </r>
  <r>
    <m/>
    <s v="Light"/>
    <x v="9"/>
    <x v="1"/>
  </r>
  <r>
    <m/>
    <s v="Halogen Square Size 1.5*1.5"/>
    <x v="2"/>
    <x v="1"/>
  </r>
  <r>
    <m/>
    <s v="Chair"/>
    <x v="1"/>
    <x v="2"/>
  </r>
  <r>
    <m/>
    <s v="Table with Glass"/>
    <x v="7"/>
    <x v="2"/>
  </r>
  <r>
    <m/>
    <s v="Chair"/>
    <x v="5"/>
    <x v="2"/>
  </r>
  <r>
    <m/>
    <s v="Plastic Chair"/>
    <x v="4"/>
    <x v="2"/>
  </r>
  <r>
    <m/>
    <s v="Water Filter"/>
    <x v="0"/>
    <x v="1"/>
  </r>
  <r>
    <m/>
    <s v="Godgrej Cupboard"/>
    <x v="0"/>
    <x v="2"/>
  </r>
  <r>
    <m/>
    <s v="P.C"/>
    <x v="4"/>
    <x v="4"/>
  </r>
  <r>
    <m/>
    <s v="Printer"/>
    <x v="10"/>
    <x v="4"/>
  </r>
  <r>
    <m/>
    <s v="Telephone "/>
    <x v="10"/>
    <x v="1"/>
  </r>
  <r>
    <m/>
    <s v="AC"/>
    <x v="7"/>
    <x v="2"/>
  </r>
  <r>
    <m/>
    <s v="Keyboard"/>
    <x v="5"/>
    <x v="4"/>
  </r>
  <r>
    <m/>
    <s v="Cash Counter"/>
    <x v="0"/>
    <x v="2"/>
  </r>
  <r>
    <m/>
    <s v="Camera"/>
    <x v="10"/>
    <x v="1"/>
  </r>
  <r>
    <m/>
    <s v="Wooden Cupboard"/>
    <x v="5"/>
    <x v="2"/>
  </r>
  <r>
    <m/>
    <s v="Geogrej locker"/>
    <x v="5"/>
    <x v="1"/>
  </r>
  <r>
    <m/>
    <s v="Cash Deposite Machine"/>
    <x v="0"/>
    <x v="1"/>
  </r>
  <r>
    <m/>
    <s v="Sofa "/>
    <x v="8"/>
    <x v="2"/>
  </r>
  <r>
    <m/>
    <s v="Table"/>
    <x v="0"/>
    <x v="2"/>
  </r>
  <r>
    <m/>
    <s v="Sitting Chair"/>
    <x v="10"/>
    <x v="2"/>
  </r>
  <r>
    <m/>
    <s v="AC"/>
    <x v="0"/>
    <x v="2"/>
  </r>
  <r>
    <m/>
    <s v="Table Chair "/>
    <x v="0"/>
    <x v="2"/>
  </r>
  <r>
    <m/>
    <s v="Projecter"/>
    <x v="0"/>
    <x v="1"/>
  </r>
  <r>
    <m/>
    <s v="Chair"/>
    <x v="8"/>
    <x v="2"/>
  </r>
  <r>
    <m/>
    <s v="Table"/>
    <x v="0"/>
    <x v="2"/>
  </r>
  <r>
    <m/>
    <s v="Cupboard"/>
    <x v="0"/>
    <x v="2"/>
  </r>
  <r>
    <m/>
    <s v="Watch"/>
    <x v="0"/>
    <x v="1"/>
  </r>
  <r>
    <m/>
    <s v="Water Tank"/>
    <x v="5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gridDropZones="1" multipleFieldFilters="0">
  <location ref="B3:C10" firstHeaderRow="2" firstDataRow="2" firstDataCol="1"/>
  <pivotFields count="4">
    <pivotField compact="0" outline="0" showAll="0"/>
    <pivotField compact="0" outline="0" showAll="0"/>
    <pivotField dataField="1" compact="0" outline="0" showAll="0">
      <items count="12">
        <item x="0"/>
        <item x="5"/>
        <item x="8"/>
        <item x="4"/>
        <item x="7"/>
        <item x="10"/>
        <item x="6"/>
        <item x="1"/>
        <item x="2"/>
        <item x="9"/>
        <item x="3"/>
        <item t="default"/>
      </items>
    </pivotField>
    <pivotField axis="axisRow" compact="0" outline="0" showAll="0">
      <items count="7">
        <item h="1" x="3"/>
        <item x="0"/>
        <item x="4"/>
        <item x="2"/>
        <item x="1"/>
        <item x="5"/>
        <item t="default"/>
      </items>
    </pivotField>
  </pivotFields>
  <rowFields count="1">
    <field x="3"/>
  </rowFields>
  <rowItems count="6"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 " fld="2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21"/>
  <sheetViews>
    <sheetView tabSelected="1" view="pageBreakPreview" zoomScaleSheetLayoutView="100" workbookViewId="0">
      <selection activeCell="F14" sqref="F14"/>
    </sheetView>
  </sheetViews>
  <sheetFormatPr defaultRowHeight="14.25"/>
  <cols>
    <col min="1" max="1" width="9.140625" style="2"/>
    <col min="2" max="2" width="25.85546875" style="2" bestFit="1" customWidth="1"/>
    <col min="3" max="3" width="12.42578125" style="2" customWidth="1"/>
    <col min="4" max="4" width="13.5703125" style="2" customWidth="1"/>
    <col min="5" max="16384" width="9.140625" style="2"/>
  </cols>
  <sheetData>
    <row r="3" spans="2:9" ht="18">
      <c r="B3" s="1" t="s">
        <v>21</v>
      </c>
      <c r="E3" s="1"/>
      <c r="F3" s="1"/>
    </row>
    <row r="5" spans="2:9" ht="20.25">
      <c r="B5" s="3" t="s">
        <v>22</v>
      </c>
    </row>
    <row r="6" spans="2:9" ht="20.25">
      <c r="B6" s="24" t="s">
        <v>63</v>
      </c>
    </row>
    <row r="7" spans="2:9">
      <c r="B7" s="2" t="s">
        <v>61</v>
      </c>
    </row>
    <row r="8" spans="2:9">
      <c r="B8" s="2" t="s">
        <v>64</v>
      </c>
    </row>
    <row r="9" spans="2:9">
      <c r="B9" s="2" t="s">
        <v>62</v>
      </c>
    </row>
    <row r="10" spans="2:9">
      <c r="B10" s="2" t="s">
        <v>65</v>
      </c>
    </row>
    <row r="12" spans="2:9" ht="18">
      <c r="B12" s="1" t="s">
        <v>15</v>
      </c>
      <c r="C12" s="1"/>
    </row>
    <row r="14" spans="2:9" ht="25.5" customHeight="1">
      <c r="B14" s="4" t="s">
        <v>16</v>
      </c>
      <c r="C14" s="5"/>
      <c r="D14" s="5" t="s">
        <v>17</v>
      </c>
    </row>
    <row r="15" spans="2:9" ht="15">
      <c r="B15" s="6" t="s">
        <v>12</v>
      </c>
      <c r="C15" s="7"/>
      <c r="D15" s="16">
        <f>SUMIF('Fixed Assets Annexure'!$E$4:$E$48,Report!B15,'Fixed Assets Annexure'!$D$4:$D$48)</f>
        <v>1</v>
      </c>
      <c r="I15" s="14"/>
    </row>
    <row r="16" spans="2:9" ht="15">
      <c r="B16" s="6" t="s">
        <v>14</v>
      </c>
      <c r="C16" s="7"/>
      <c r="D16" s="16">
        <f>SUMIF('Fixed Assets Annexure'!$E$4:$E$48,Report!B16,'Fixed Assets Annexure'!$D$4:$D$48)</f>
        <v>79</v>
      </c>
      <c r="I16" s="17"/>
    </row>
    <row r="17" spans="2:9" ht="15">
      <c r="B17" s="6" t="s">
        <v>6</v>
      </c>
      <c r="C17" s="7"/>
      <c r="D17" s="16">
        <f>SUMIF('Fixed Assets Annexure'!$E$4:$E$48,Report!B17,'Fixed Assets Annexure'!$D$4:$D$48)</f>
        <v>66</v>
      </c>
      <c r="I17" s="17"/>
    </row>
    <row r="18" spans="2:9" ht="15">
      <c r="B18" s="6" t="s">
        <v>13</v>
      </c>
      <c r="C18" s="7"/>
      <c r="D18" s="16">
        <f>SUMIF('Fixed Assets Annexure'!$E$4:$E$48,Report!B18,'Fixed Assets Annexure'!$D$4:$D$48)</f>
        <v>2</v>
      </c>
      <c r="I18" s="17"/>
    </row>
    <row r="19" spans="2:9" ht="15">
      <c r="B19" s="6" t="s">
        <v>18</v>
      </c>
      <c r="C19" s="7"/>
      <c r="D19" s="16">
        <f>SUMIF('Fixed Assets Annexure'!$E$4:$E$48,Report!B19,'Fixed Assets Annexure'!$D$4:$D$48)</f>
        <v>12</v>
      </c>
      <c r="I19" s="17"/>
    </row>
    <row r="20" spans="2:9" ht="15">
      <c r="B20" s="8" t="s">
        <v>19</v>
      </c>
      <c r="C20" s="9"/>
      <c r="D20" s="16">
        <f>SUMIF('Fixed Assets Annexure'!$E$4:$E$48,Report!B20,'Fixed Assets Annexure'!$D$4:$D$48)</f>
        <v>0</v>
      </c>
      <c r="I20" s="17"/>
    </row>
    <row r="21" spans="2:9" ht="24.75" customHeight="1">
      <c r="B21" s="4" t="s">
        <v>20</v>
      </c>
      <c r="C21" s="5"/>
      <c r="D21" s="5">
        <f>SUM(D15:D20)</f>
        <v>160</v>
      </c>
    </row>
  </sheetData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C10"/>
  <sheetViews>
    <sheetView workbookViewId="0">
      <selection activeCell="C16" sqref="C16"/>
    </sheetView>
  </sheetViews>
  <sheetFormatPr defaultRowHeight="15"/>
  <cols>
    <col min="2" max="2" width="24.140625" customWidth="1"/>
    <col min="3" max="3" width="13" customWidth="1"/>
  </cols>
  <sheetData>
    <row r="3" spans="2:3">
      <c r="B3" s="22" t="s">
        <v>57</v>
      </c>
    </row>
    <row r="4" spans="2:3">
      <c r="B4" s="22" t="s">
        <v>3</v>
      </c>
      <c r="C4" t="s">
        <v>20</v>
      </c>
    </row>
    <row r="5" spans="2:3">
      <c r="B5" t="s">
        <v>12</v>
      </c>
      <c r="C5" s="23">
        <v>1</v>
      </c>
    </row>
    <row r="6" spans="2:3">
      <c r="B6" t="s">
        <v>5</v>
      </c>
      <c r="C6" s="23">
        <v>12</v>
      </c>
    </row>
    <row r="7" spans="2:3">
      <c r="B7" t="s">
        <v>14</v>
      </c>
      <c r="C7" s="23">
        <v>79</v>
      </c>
    </row>
    <row r="8" spans="2:3">
      <c r="B8" t="s">
        <v>6</v>
      </c>
      <c r="C8" s="23">
        <v>66</v>
      </c>
    </row>
    <row r="9" spans="2:3">
      <c r="B9" t="s">
        <v>13</v>
      </c>
      <c r="C9" s="23">
        <v>2</v>
      </c>
    </row>
    <row r="10" spans="2:3">
      <c r="B10" t="s">
        <v>56</v>
      </c>
      <c r="C10" s="23">
        <v>160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3:E48"/>
  <sheetViews>
    <sheetView workbookViewId="0">
      <selection activeCell="D7" sqref="D7"/>
    </sheetView>
  </sheetViews>
  <sheetFormatPr defaultRowHeight="14.25"/>
  <cols>
    <col min="1" max="1" width="9.140625" style="2"/>
    <col min="2" max="2" width="17" style="2" bestFit="1" customWidth="1"/>
    <col min="3" max="3" width="34.28515625" style="2" bestFit="1" customWidth="1"/>
    <col min="4" max="4" width="9.140625" style="13"/>
    <col min="5" max="5" width="23.28515625" style="2" bestFit="1" customWidth="1"/>
    <col min="6" max="16384" width="9.140625" style="2"/>
  </cols>
  <sheetData>
    <row r="3" spans="2:5" ht="24.75" customHeight="1">
      <c r="B3" s="10" t="s">
        <v>0</v>
      </c>
      <c r="C3" s="10" t="s">
        <v>1</v>
      </c>
      <c r="D3" s="10" t="s">
        <v>2</v>
      </c>
      <c r="E3" s="10" t="s">
        <v>3</v>
      </c>
    </row>
    <row r="4" spans="2:5" ht="15">
      <c r="B4" s="20" t="s">
        <v>52</v>
      </c>
      <c r="D4" s="18">
        <v>1</v>
      </c>
      <c r="E4" s="12" t="s">
        <v>12</v>
      </c>
    </row>
    <row r="5" spans="2:5" ht="15">
      <c r="B5" s="20"/>
      <c r="C5" s="18" t="s">
        <v>23</v>
      </c>
      <c r="D5" s="18">
        <v>10</v>
      </c>
      <c r="E5" s="12" t="s">
        <v>6</v>
      </c>
    </row>
    <row r="6" spans="2:5" ht="15">
      <c r="B6" s="12"/>
      <c r="C6" s="18" t="s">
        <v>44</v>
      </c>
      <c r="D6" s="18">
        <v>11</v>
      </c>
      <c r="E6" s="12" t="s">
        <v>14</v>
      </c>
    </row>
    <row r="7" spans="2:5" ht="15">
      <c r="B7" s="12"/>
      <c r="C7" s="18" t="s">
        <v>43</v>
      </c>
      <c r="D7" s="18">
        <v>1</v>
      </c>
      <c r="E7" s="12" t="s">
        <v>14</v>
      </c>
    </row>
    <row r="8" spans="2:5" ht="15">
      <c r="B8" s="12"/>
      <c r="C8" s="18" t="s">
        <v>45</v>
      </c>
      <c r="D8" s="18">
        <v>1</v>
      </c>
      <c r="E8" s="12" t="s">
        <v>14</v>
      </c>
    </row>
    <row r="9" spans="2:5" ht="15">
      <c r="B9" s="12"/>
      <c r="C9" s="18" t="s">
        <v>24</v>
      </c>
      <c r="D9" s="18">
        <v>4</v>
      </c>
      <c r="E9" s="12" t="s">
        <v>6</v>
      </c>
    </row>
    <row r="10" spans="2:5" ht="15">
      <c r="B10" s="12"/>
      <c r="C10" s="18" t="s">
        <v>25</v>
      </c>
      <c r="D10" s="18">
        <v>1</v>
      </c>
      <c r="E10" s="12" t="s">
        <v>6</v>
      </c>
    </row>
    <row r="11" spans="2:5" ht="15">
      <c r="B11" s="20" t="s">
        <v>53</v>
      </c>
      <c r="C11" s="12"/>
      <c r="D11" s="15"/>
      <c r="E11" s="12" t="s">
        <v>54</v>
      </c>
    </row>
    <row r="12" spans="2:5" ht="15">
      <c r="B12" s="12"/>
      <c r="C12" s="18" t="s">
        <v>26</v>
      </c>
      <c r="D12" s="18">
        <f>4</f>
        <v>4</v>
      </c>
      <c r="E12" s="12" t="s">
        <v>6</v>
      </c>
    </row>
    <row r="13" spans="2:5" ht="15">
      <c r="B13" s="12"/>
      <c r="C13" s="18" t="s">
        <v>27</v>
      </c>
      <c r="D13" s="18">
        <f>2</f>
        <v>2</v>
      </c>
      <c r="E13" s="12" t="s">
        <v>14</v>
      </c>
    </row>
    <row r="14" spans="2:5" ht="15">
      <c r="B14" s="12"/>
      <c r="C14" s="18" t="s">
        <v>46</v>
      </c>
      <c r="D14" s="18">
        <f>8</f>
        <v>8</v>
      </c>
      <c r="E14" s="12" t="s">
        <v>14</v>
      </c>
    </row>
    <row r="15" spans="2:5" ht="15">
      <c r="B15" s="12"/>
      <c r="C15" s="18" t="s">
        <v>55</v>
      </c>
      <c r="D15" s="18">
        <f>5</f>
        <v>5</v>
      </c>
      <c r="E15" s="12" t="s">
        <v>14</v>
      </c>
    </row>
    <row r="16" spans="2:5" ht="15">
      <c r="B16" s="12"/>
      <c r="C16" s="18" t="s">
        <v>28</v>
      </c>
      <c r="D16" s="18">
        <f>3</f>
        <v>3</v>
      </c>
      <c r="E16" s="12" t="s">
        <v>6</v>
      </c>
    </row>
    <row r="17" spans="2:5" ht="15">
      <c r="B17" s="12"/>
      <c r="C17" s="18" t="s">
        <v>29</v>
      </c>
      <c r="D17" s="18">
        <f>2</f>
        <v>2</v>
      </c>
      <c r="E17" s="12" t="s">
        <v>14</v>
      </c>
    </row>
    <row r="18" spans="2:5" ht="15">
      <c r="B18" s="12"/>
      <c r="C18" s="18" t="s">
        <v>51</v>
      </c>
      <c r="D18" s="18">
        <f>1</f>
        <v>1</v>
      </c>
      <c r="E18" s="12" t="s">
        <v>14</v>
      </c>
    </row>
    <row r="19" spans="2:5" ht="15">
      <c r="B19" s="11"/>
      <c r="C19" s="18" t="s">
        <v>60</v>
      </c>
      <c r="D19" s="18">
        <v>1</v>
      </c>
      <c r="E19" s="12" t="s">
        <v>14</v>
      </c>
    </row>
    <row r="20" spans="2:5" ht="15">
      <c r="B20" s="12"/>
      <c r="C20" s="18" t="s">
        <v>58</v>
      </c>
      <c r="D20" s="18">
        <f>15</f>
        <v>15</v>
      </c>
      <c r="E20" s="12" t="s">
        <v>6</v>
      </c>
    </row>
    <row r="21" spans="2:5" ht="15">
      <c r="B21" s="12"/>
      <c r="C21" s="18" t="s">
        <v>47</v>
      </c>
      <c r="D21" s="18">
        <f>11</f>
        <v>11</v>
      </c>
      <c r="E21" s="12" t="s">
        <v>6</v>
      </c>
    </row>
    <row r="22" spans="2:5" ht="15">
      <c r="B22" s="12"/>
      <c r="C22" s="18" t="s">
        <v>4</v>
      </c>
      <c r="D22" s="18">
        <f>8+2</f>
        <v>10</v>
      </c>
      <c r="E22" s="12" t="s">
        <v>14</v>
      </c>
    </row>
    <row r="23" spans="2:5" ht="15">
      <c r="B23" s="12"/>
      <c r="C23" s="18" t="s">
        <v>31</v>
      </c>
      <c r="D23" s="18">
        <f>5</f>
        <v>5</v>
      </c>
      <c r="E23" s="12" t="s">
        <v>14</v>
      </c>
    </row>
    <row r="24" spans="2:5" ht="15">
      <c r="B24" s="12"/>
      <c r="C24" s="18" t="s">
        <v>4</v>
      </c>
      <c r="D24" s="18">
        <f>2</f>
        <v>2</v>
      </c>
      <c r="E24" s="12" t="s">
        <v>14</v>
      </c>
    </row>
    <row r="25" spans="2:5" ht="15">
      <c r="B25" s="12"/>
      <c r="C25" s="18" t="s">
        <v>32</v>
      </c>
      <c r="D25" s="18">
        <f>4</f>
        <v>4</v>
      </c>
      <c r="E25" s="12" t="s">
        <v>14</v>
      </c>
    </row>
    <row r="26" spans="2:5" ht="15">
      <c r="B26" s="12"/>
      <c r="C26" s="18" t="s">
        <v>33</v>
      </c>
      <c r="D26" s="18">
        <f>1</f>
        <v>1</v>
      </c>
      <c r="E26" s="12" t="s">
        <v>6</v>
      </c>
    </row>
    <row r="27" spans="2:5" ht="15">
      <c r="B27" s="11"/>
      <c r="C27" s="18" t="s">
        <v>48</v>
      </c>
      <c r="D27" s="18">
        <f>1</f>
        <v>1</v>
      </c>
      <c r="E27" s="12" t="s">
        <v>14</v>
      </c>
    </row>
    <row r="28" spans="2:5" ht="15">
      <c r="B28" s="12"/>
      <c r="C28" s="18" t="s">
        <v>11</v>
      </c>
      <c r="D28" s="18">
        <f>4</f>
        <v>4</v>
      </c>
      <c r="E28" s="12" t="s">
        <v>5</v>
      </c>
    </row>
    <row r="29" spans="2:5" ht="15">
      <c r="B29" s="12"/>
      <c r="C29" s="18" t="s">
        <v>9</v>
      </c>
      <c r="D29" s="18">
        <f>6</f>
        <v>6</v>
      </c>
      <c r="E29" s="12" t="s">
        <v>5</v>
      </c>
    </row>
    <row r="30" spans="2:5" ht="15">
      <c r="B30" s="12"/>
      <c r="C30" s="18" t="s">
        <v>34</v>
      </c>
      <c r="D30" s="18">
        <f>6</f>
        <v>6</v>
      </c>
      <c r="E30" s="12" t="s">
        <v>6</v>
      </c>
    </row>
    <row r="31" spans="2:5" ht="15">
      <c r="B31" s="12"/>
      <c r="C31" s="18" t="s">
        <v>35</v>
      </c>
      <c r="D31" s="18">
        <f>4+1</f>
        <v>5</v>
      </c>
      <c r="E31" s="12" t="s">
        <v>14</v>
      </c>
    </row>
    <row r="32" spans="2:5" ht="15">
      <c r="B32" s="12"/>
      <c r="C32" s="18" t="s">
        <v>7</v>
      </c>
      <c r="D32" s="18">
        <f>2</f>
        <v>2</v>
      </c>
      <c r="E32" s="12" t="s">
        <v>5</v>
      </c>
    </row>
    <row r="33" spans="2:5" ht="15">
      <c r="B33" s="12"/>
      <c r="C33" s="18" t="s">
        <v>49</v>
      </c>
      <c r="D33" s="18">
        <f>1</f>
        <v>1</v>
      </c>
      <c r="E33" s="21" t="s">
        <v>14</v>
      </c>
    </row>
    <row r="34" spans="2:5" ht="15">
      <c r="B34" s="12"/>
      <c r="C34" s="18" t="s">
        <v>36</v>
      </c>
      <c r="D34" s="18">
        <f>5+1</f>
        <v>6</v>
      </c>
      <c r="E34" s="12" t="s">
        <v>6</v>
      </c>
    </row>
    <row r="35" spans="2:5" ht="15">
      <c r="B35" s="12"/>
      <c r="C35" s="18" t="s">
        <v>37</v>
      </c>
      <c r="D35" s="18">
        <f>2</f>
        <v>2</v>
      </c>
      <c r="E35" s="12" t="s">
        <v>14</v>
      </c>
    </row>
    <row r="36" spans="2:5" ht="15">
      <c r="B36" s="12"/>
      <c r="C36" s="18" t="s">
        <v>59</v>
      </c>
      <c r="D36" s="18">
        <f>2</f>
        <v>2</v>
      </c>
      <c r="E36" s="12" t="s">
        <v>6</v>
      </c>
    </row>
    <row r="37" spans="2:5" ht="15">
      <c r="B37" s="12"/>
      <c r="C37" s="18" t="s">
        <v>38</v>
      </c>
      <c r="D37" s="18">
        <f>1</f>
        <v>1</v>
      </c>
      <c r="E37" s="21" t="s">
        <v>6</v>
      </c>
    </row>
    <row r="38" spans="2:5" ht="15">
      <c r="B38" s="12"/>
      <c r="C38" s="18" t="s">
        <v>39</v>
      </c>
      <c r="D38" s="18">
        <f>3</f>
        <v>3</v>
      </c>
      <c r="E38" s="12" t="s">
        <v>14</v>
      </c>
    </row>
    <row r="39" spans="2:5" ht="15">
      <c r="B39" s="12"/>
      <c r="C39" s="18" t="s">
        <v>10</v>
      </c>
      <c r="D39" s="18">
        <f>1</f>
        <v>1</v>
      </c>
      <c r="E39" s="12" t="s">
        <v>14</v>
      </c>
    </row>
    <row r="40" spans="2:5" ht="15">
      <c r="B40" s="12"/>
      <c r="C40" s="18" t="s">
        <v>50</v>
      </c>
      <c r="D40" s="18">
        <f>6</f>
        <v>6</v>
      </c>
      <c r="E40" s="12" t="s">
        <v>14</v>
      </c>
    </row>
    <row r="41" spans="2:5" ht="15">
      <c r="B41" s="12"/>
      <c r="C41" s="18" t="s">
        <v>35</v>
      </c>
      <c r="D41" s="18">
        <f>1</f>
        <v>1</v>
      </c>
      <c r="E41" s="12" t="s">
        <v>14</v>
      </c>
    </row>
    <row r="42" spans="2:5" ht="15">
      <c r="B42" s="12"/>
      <c r="C42" s="18" t="s">
        <v>40</v>
      </c>
      <c r="D42" s="18">
        <f>1</f>
        <v>1</v>
      </c>
      <c r="E42" s="12" t="s">
        <v>14</v>
      </c>
    </row>
    <row r="43" spans="2:5" ht="15">
      <c r="B43" s="12"/>
      <c r="C43" s="18" t="s">
        <v>41</v>
      </c>
      <c r="D43" s="18">
        <f>1</f>
        <v>1</v>
      </c>
      <c r="E43" s="21" t="s">
        <v>6</v>
      </c>
    </row>
    <row r="44" spans="2:5" ht="15">
      <c r="B44" s="12"/>
      <c r="C44" s="18" t="s">
        <v>4</v>
      </c>
      <c r="D44" s="18">
        <f>3</f>
        <v>3</v>
      </c>
      <c r="E44" s="12" t="s">
        <v>14</v>
      </c>
    </row>
    <row r="45" spans="2:5" ht="15">
      <c r="B45" s="12"/>
      <c r="C45" s="18" t="s">
        <v>10</v>
      </c>
      <c r="D45" s="18">
        <f>1</f>
        <v>1</v>
      </c>
      <c r="E45" s="12" t="s">
        <v>14</v>
      </c>
    </row>
    <row r="46" spans="2:5" ht="15">
      <c r="B46" s="11"/>
      <c r="C46" s="18" t="s">
        <v>8</v>
      </c>
      <c r="D46" s="18">
        <f>1</f>
        <v>1</v>
      </c>
      <c r="E46" s="12" t="s">
        <v>14</v>
      </c>
    </row>
    <row r="47" spans="2:5" ht="15">
      <c r="B47" s="12"/>
      <c r="C47" s="18" t="s">
        <v>30</v>
      </c>
      <c r="D47" s="18">
        <f>1</f>
        <v>1</v>
      </c>
      <c r="E47" s="12" t="s">
        <v>6</v>
      </c>
    </row>
    <row r="48" spans="2:5">
      <c r="B48" s="12"/>
      <c r="C48" s="12" t="s">
        <v>42</v>
      </c>
      <c r="D48" s="19">
        <v>2</v>
      </c>
      <c r="E48" s="12" t="s">
        <v>13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Sheet2</vt:lpstr>
      <vt:lpstr>Fixed Assets Annexure</vt:lpstr>
      <vt:lpstr>Sheet3</vt:lpstr>
      <vt:lpstr>Report!Print_Area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2018-11-17T07:11:44Z</dcterms:modified>
</cp:coreProperties>
</file>